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120"/>
  </bookViews>
  <sheets>
    <sheet name="Лист2" sheetId="2" r:id="rId1"/>
  </sheets>
  <calcPr calcId="162913" refMode="R1C1"/>
</workbook>
</file>

<file path=xl/calcChain.xml><?xml version="1.0" encoding="utf-8"?>
<calcChain xmlns="http://schemas.openxmlformats.org/spreadsheetml/2006/main">
  <c r="K11" i="2" l="1"/>
  <c r="K13" i="2" l="1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H11" i="2"/>
  <c r="I11" i="2" s="1"/>
  <c r="J11" i="2" s="1"/>
  <c r="D13" i="2"/>
  <c r="F13" i="2"/>
  <c r="G13" i="2"/>
  <c r="E13" i="2"/>
  <c r="I13" i="2" s="1"/>
  <c r="H13" i="2" l="1"/>
  <c r="J13" i="2" s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<sst xmlns="http://schemas.openxmlformats.org/spreadsheetml/2006/main" count="23" uniqueCount="23">
  <si>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</si>
  <si>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</si>
  <si>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</si>
  <si>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</si>
  <si>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</si>
  <si>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</si>
  <si>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</si>
  <si>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</si>
  <si>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</si>
  <si>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</si>
  <si>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</si>
  <si>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</si>
  <si>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Расчет НМЦ (руб., без НДС)</t>
  </si>
  <si>
    <t>Коммерческие предложения (руб., без НДС, за единицу продукции)</t>
  </si>
  <si>
    <t>Уборка помещений</t>
  </si>
  <si>
    <t>Предмет договора: уборка помещений и территорий</t>
  </si>
  <si>
    <t>усл.</t>
  </si>
  <si>
    <t xml:space="preserve">Источник 
№ 1 </t>
  </si>
  <si>
    <t xml:space="preserve">Источник 
№ 2 </t>
  </si>
  <si>
    <t xml:space="preserve">Источник 
№ 3 </t>
  </si>
  <si>
    <t>Приложение 7</t>
  </si>
  <si>
    <t>Способ закупки: открытый запрос котировок в электронной форме</t>
  </si>
  <si>
    <t>НМЦ включает в себя: стоимость всех сопутствующих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</si>
</sst>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000\ &quot;₽&quot;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4" fontId="8" fillId="3" borderId="1" xfId="1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4" fontId="1" fillId="0" borderId="0" xfId="0" applyNumberFormat="1" applyFont="1"/>
    <xf numFmtId="165" fontId="1" fillId="0" borderId="0" xfId="0" applyNumberFormat="1" applyFont="1"/>
    <xf numFmtId="0" fontId="4" fillId="2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60"/>
  <sheetViews>
    <sheetView tabSelected="1" zoomScale="70" zoomScaleNormal="70" workbookViewId="0">
      <selection activeCell="G13" sqref="G13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x14ac:dyDescent="0.2">
      <c r="K1" s="30" t="s">
        <v>20</v>
      </c>
    </row>
    <row r="2" spans="1:13" s="15" customFormat="1" ht="33.75" customHeight="1" x14ac:dyDescent="0.2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3" s="15" customFormat="1" ht="30.7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15.75" x14ac:dyDescent="0.2">
      <c r="A4" s="27" t="s">
        <v>5</v>
      </c>
      <c r="B4" s="27"/>
      <c r="C4" s="27"/>
      <c r="D4" s="27"/>
      <c r="E4" s="25" t="s">
        <v>15</v>
      </c>
      <c r="F4" s="25"/>
      <c r="G4" s="25"/>
      <c r="H4" s="25"/>
      <c r="I4" s="25"/>
      <c r="J4" s="25"/>
      <c r="K4" s="25"/>
    </row>
    <row r="5" spans="1:13" s="15" customFormat="1" ht="15.75" x14ac:dyDescent="0.2">
      <c r="A5" s="27"/>
      <c r="B5" s="27"/>
      <c r="C5" s="27"/>
      <c r="D5" s="27"/>
      <c r="E5" s="25" t="s">
        <v>21</v>
      </c>
      <c r="F5" s="25"/>
      <c r="G5" s="25"/>
      <c r="H5" s="25"/>
      <c r="I5" s="25"/>
      <c r="J5" s="25"/>
      <c r="K5" s="25"/>
    </row>
    <row r="6" spans="1:13" s="15" customFormat="1" ht="15.75" x14ac:dyDescent="0.2">
      <c r="A6" s="27" t="s">
        <v>11</v>
      </c>
      <c r="B6" s="27"/>
      <c r="C6" s="27"/>
      <c r="D6" s="27"/>
      <c r="E6" s="25" t="s">
        <v>22</v>
      </c>
      <c r="F6" s="25"/>
      <c r="G6" s="25"/>
      <c r="H6" s="25"/>
      <c r="I6" s="25"/>
      <c r="J6" s="25"/>
      <c r="K6" s="25"/>
    </row>
    <row r="7" spans="1:13" s="18" customFormat="1" ht="15.75" x14ac:dyDescent="0.2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3" s="3" customFormat="1" ht="34.5" customHeight="1" x14ac:dyDescent="0.25">
      <c r="A8" s="23" t="s">
        <v>6</v>
      </c>
      <c r="B8" s="23" t="s">
        <v>2</v>
      </c>
      <c r="C8" s="23" t="s">
        <v>7</v>
      </c>
      <c r="D8" s="23" t="s">
        <v>8</v>
      </c>
      <c r="E8" s="28" t="s">
        <v>13</v>
      </c>
      <c r="F8" s="28"/>
      <c r="G8" s="28"/>
      <c r="H8" s="29" t="s">
        <v>3</v>
      </c>
      <c r="I8" s="29"/>
      <c r="J8" s="29"/>
      <c r="K8" s="23" t="s">
        <v>12</v>
      </c>
    </row>
    <row r="9" spans="1:13" s="3" customFormat="1" ht="78.75" x14ac:dyDescent="0.25">
      <c r="A9" s="23"/>
      <c r="B9" s="23"/>
      <c r="C9" s="23"/>
      <c r="D9" s="23"/>
      <c r="E9" s="14" t="s">
        <v>17</v>
      </c>
      <c r="F9" s="21" t="s">
        <v>18</v>
      </c>
      <c r="G9" s="21" t="s">
        <v>19</v>
      </c>
      <c r="H9" s="14" t="s">
        <v>9</v>
      </c>
      <c r="I9" s="14" t="s">
        <v>0</v>
      </c>
      <c r="J9" s="14" t="s">
        <v>10</v>
      </c>
      <c r="K9" s="24"/>
    </row>
    <row r="10" spans="1:13" ht="21" customHeight="1" x14ac:dyDescent="0.2">
      <c r="A10" s="10">
        <v>1</v>
      </c>
      <c r="B10" s="10">
        <f>A10+1</f>
        <v>2</v>
      </c>
      <c r="C10" s="10">
        <f t="shared" ref="C10:K10" si="0">B10+1</f>
        <v>3</v>
      </c>
      <c r="D10" s="10">
        <f t="shared" si="0"/>
        <v>4</v>
      </c>
      <c r="E10" s="10">
        <f t="shared" si="0"/>
        <v>5</v>
      </c>
      <c r="F10" s="10">
        <f t="shared" si="0"/>
        <v>6</v>
      </c>
      <c r="G10" s="10">
        <f t="shared" si="0"/>
        <v>7</v>
      </c>
      <c r="H10" s="10">
        <f t="shared" si="0"/>
        <v>8</v>
      </c>
      <c r="I10" s="10">
        <f t="shared" si="0"/>
        <v>9</v>
      </c>
      <c r="J10" s="10">
        <f t="shared" si="0"/>
        <v>10</v>
      </c>
      <c r="K10" s="10">
        <f t="shared" si="0"/>
        <v>11</v>
      </c>
    </row>
    <row r="11" spans="1:13" s="2" customFormat="1" ht="41.25" customHeight="1" x14ac:dyDescent="0.2">
      <c r="A11" s="10">
        <v>1</v>
      </c>
      <c r="B11" s="11" t="s">
        <v>14</v>
      </c>
      <c r="C11" s="5" t="s">
        <v>16</v>
      </c>
      <c r="D11" s="5">
        <v>1</v>
      </c>
      <c r="E11" s="12">
        <v>1795230</v>
      </c>
      <c r="F11" s="12">
        <v>1804219.92</v>
      </c>
      <c r="G11" s="12">
        <v>1813209.84</v>
      </c>
      <c r="H11" s="6">
        <f>AVERAGE(E11:G11)</f>
        <v>1804219.92</v>
      </c>
      <c r="I11" s="7">
        <f>SQRT(((SUM((POWER(E11-H11,2)),(POWER(F11-H11,2)),(POWER(G11-H11,2)))/(COLUMNS(E11:G11)-1))))</f>
        <v>8989.9200000000419</v>
      </c>
      <c r="J11" s="7">
        <f>I11/H11*100</f>
        <v>0.49827185147141279</v>
      </c>
      <c r="K11" s="8">
        <f>D11*SUM(E11:G11)/3</f>
        <v>1804219.92</v>
      </c>
    </row>
    <row r="12" spans="1:13" s="2" customFormat="1" ht="15.75" hidden="1" x14ac:dyDescent="0.2">
      <c r="A12" s="10"/>
      <c r="B12" s="11"/>
      <c r="C12" s="5"/>
      <c r="D12" s="5"/>
      <c r="E12" s="12"/>
      <c r="F12" s="12"/>
      <c r="G12" s="12"/>
      <c r="H12" s="6"/>
      <c r="I12" s="7"/>
      <c r="J12" s="7"/>
      <c r="K12" s="8"/>
    </row>
    <row r="13" spans="1:13" s="3" customFormat="1" ht="57" customHeight="1" x14ac:dyDescent="0.25">
      <c r="A13" s="10">
        <v>2</v>
      </c>
      <c r="B13" s="22" t="s">
        <v>1</v>
      </c>
      <c r="C13" s="22"/>
      <c r="D13" s="5">
        <f>D11+D12</f>
        <v>1</v>
      </c>
      <c r="E13" s="12">
        <f>E11+E12</f>
        <v>1795230</v>
      </c>
      <c r="F13" s="12">
        <f>F11+F12</f>
        <v>1804219.92</v>
      </c>
      <c r="G13" s="12">
        <f>G11+G12</f>
        <v>1813209.84</v>
      </c>
      <c r="H13" s="8">
        <f>AVERAGE(E13:G13)</f>
        <v>1804219.92</v>
      </c>
      <c r="I13" s="9">
        <f>SQRT(VAR(E13:G13))</f>
        <v>8989.9200000000419</v>
      </c>
      <c r="J13" s="13">
        <f>I13/H13*100</f>
        <v>0.49827185147141279</v>
      </c>
      <c r="K13" s="13">
        <f>K11+K12*12</f>
        <v>1804219.92</v>
      </c>
      <c r="M13" s="4"/>
    </row>
    <row r="14" spans="1:13" ht="39" hidden="1" customHeight="1" x14ac:dyDescent="0.2"/>
    <row r="15" spans="1:13" customFormat="1" ht="15" hidden="1" x14ac:dyDescent="0.25"/>
    <row r="16" spans="1:13" customFormat="1" ht="15" hidden="1" customHeight="1" x14ac:dyDescent="0.25"/>
    <row r="17" customFormat="1" ht="15.75" hidden="1" customHeight="1" x14ac:dyDescent="0.25"/>
    <row r="18" customFormat="1" ht="15.75" hidden="1" customHeight="1" x14ac:dyDescent="0.25"/>
    <row r="19" customFormat="1" ht="18.75" hidden="1" customHeight="1" x14ac:dyDescent="0.25"/>
    <row r="20" customFormat="1" ht="15" hidden="1" x14ac:dyDescent="0.25"/>
    <row r="21" customFormat="1" ht="18.75" hidden="1" customHeight="1" x14ac:dyDescent="0.25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8:11" hidden="1" x14ac:dyDescent="0.2"/>
    <row r="50" spans="8:11" hidden="1" x14ac:dyDescent="0.2"/>
    <row r="51" spans="8:11" hidden="1" x14ac:dyDescent="0.2"/>
    <row r="52" spans="8:11" x14ac:dyDescent="0.2"/>
    <row r="53" spans="8:11" x14ac:dyDescent="0.2">
      <c r="H53" s="19"/>
    </row>
    <row r="54" spans="8:11" x14ac:dyDescent="0.2">
      <c r="H54" s="20"/>
      <c r="K54" s="19"/>
    </row>
    <row r="55" spans="8:11" ht="15" x14ac:dyDescent="0.25">
      <c r="K55"/>
    </row>
    <row r="56" spans="8:11" x14ac:dyDescent="0.2"/>
    <row r="57" spans="8:11" x14ac:dyDescent="0.2"/>
    <row r="58" spans="8:11" x14ac:dyDescent="0.2"/>
    <row r="59" spans="8:11" x14ac:dyDescent="0.2"/>
    <row r="60" spans="8:11" x14ac:dyDescent="0.2"/>
  </sheetData>
  <mergeCells count="14">
    <mergeCell ref="B13:C13"/>
    <mergeCell ref="K8:K9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3">
    <cfRule type="cellIs" dxfId="1" priority="2" operator="greaterThan">
      <formula>33</formula>
    </cfRule>
  </conditionalFormatting>
  <conditionalFormatting sqref="K13">
    <cfRule type="cellIs" dxfId="0" priority="1" operator="greaterThan">
      <formula>33</formula>
    </cfRule>
  </conditionalFormatting>
  <pageMargins left="0" right="0" top="0.56999999999999995" bottom="0" header="0" footer="0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2023-04-10T09:20:09Z</dcterms:modified>
</cp:coreProperties>
</file>